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nSteps">Sheet1!$B$12</definedName>
    <definedName name="TimeToMaturity">Sheet1!$B$11</definedName>
  </definedNames>
  <calcPr calcId="124519" calcMode="autoNoTable"/>
</workbook>
</file>

<file path=xl/calcChain.xml><?xml version="1.0" encoding="utf-8"?>
<calcChain xmlns="http://schemas.openxmlformats.org/spreadsheetml/2006/main">
  <c r="B25" i="1"/>
  <c r="B16"/>
  <c r="G23" s="1"/>
  <c r="B23" l="1"/>
  <c r="F23"/>
  <c r="B17"/>
  <c r="B18" s="1"/>
  <c r="B19" s="1"/>
  <c r="D23"/>
  <c r="B20"/>
  <c r="C23"/>
  <c r="E23"/>
  <c r="C25" l="1"/>
  <c r="D25" s="1"/>
  <c r="C26"/>
  <c r="D27" s="1"/>
  <c r="E28" s="1"/>
  <c r="F29" s="1"/>
  <c r="G30" s="1"/>
  <c r="G37" s="1"/>
  <c r="D26" l="1"/>
  <c r="E27" s="1"/>
  <c r="F28" s="1"/>
  <c r="G29" s="1"/>
  <c r="G36" s="1"/>
  <c r="F36" s="1"/>
  <c r="E25"/>
  <c r="E26"/>
  <c r="F27" s="1"/>
  <c r="G28" s="1"/>
  <c r="G35" s="1"/>
  <c r="F35" l="1"/>
  <c r="E35" s="1"/>
  <c r="F26"/>
  <c r="G27" s="1"/>
  <c r="G34" s="1"/>
  <c r="F25"/>
  <c r="F34" l="1"/>
  <c r="E34" s="1"/>
  <c r="D34" s="1"/>
  <c r="G25"/>
  <c r="G32" s="1"/>
  <c r="G26"/>
  <c r="G33" s="1"/>
  <c r="F33" s="1"/>
  <c r="E33" s="1"/>
  <c r="D33" s="1"/>
  <c r="C33" s="1"/>
  <c r="F32" l="1"/>
  <c r="E32" s="1"/>
  <c r="D32" s="1"/>
  <c r="C32" s="1"/>
  <c r="B32" s="1"/>
  <c r="E9" l="1"/>
</calcChain>
</file>

<file path=xl/sharedStrings.xml><?xml version="1.0" encoding="utf-8"?>
<sst xmlns="http://schemas.openxmlformats.org/spreadsheetml/2006/main" count="26" uniqueCount="26">
  <si>
    <t>Binomial Option Pricing</t>
  </si>
  <si>
    <t>Parameters</t>
  </si>
  <si>
    <t>Results</t>
  </si>
  <si>
    <r>
      <t>Stock Price S</t>
    </r>
    <r>
      <rPr>
        <vertAlign val="subscript"/>
        <sz val="11"/>
        <color theme="1"/>
        <rFont val="Calibri"/>
        <family val="2"/>
        <scheme val="minor"/>
      </rPr>
      <t>0</t>
    </r>
  </si>
  <si>
    <t>Binomial</t>
  </si>
  <si>
    <t>Exercise Price X</t>
  </si>
  <si>
    <t>Interest Rate r</t>
  </si>
  <si>
    <t>Put</t>
  </si>
  <si>
    <t>Volatility</t>
  </si>
  <si>
    <t>Time to Maturity</t>
  </si>
  <si>
    <t>Number of Steps</t>
  </si>
  <si>
    <t>Dividend Yield</t>
  </si>
  <si>
    <t>Calculations</t>
  </si>
  <si>
    <t>Time Interval</t>
  </si>
  <si>
    <t>Up movement</t>
  </si>
  <si>
    <t>u</t>
  </si>
  <si>
    <t>Down movement</t>
  </si>
  <si>
    <t>d = 1/u</t>
  </si>
  <si>
    <t>Up probability</t>
  </si>
  <si>
    <t>Discount Factor</t>
  </si>
  <si>
    <t>Step</t>
  </si>
  <si>
    <t>Time</t>
  </si>
  <si>
    <t>Stock Price</t>
  </si>
  <si>
    <t>Option Price</t>
  </si>
  <si>
    <t>NTS</t>
  </si>
  <si>
    <t>Value of option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</si>
</sst>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1"/>
    <xf numFmtId="0" fontId="1" fillId="2" borderId="1" xfId="0" applyFont="1" applyFill="1" applyBorder="1"/>
    <xf numFmtId="0" fontId="0" fillId="2" borderId="1" xfId="0" applyFill="1" applyBorder="1"/>
    <xf numFmtId="0" fontId="0" fillId="3" borderId="2" xfId="0" applyFill="1" applyBorder="1"/>
    <xf numFmtId="0" fontId="1" fillId="3" borderId="3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3" borderId="4" xfId="0" applyFill="1" applyBorder="1"/>
    <xf numFmtId="0" fontId="1" fillId="3" borderId="0" xfId="0" applyFont="1" applyFill="1" applyBorder="1"/>
    <xf numFmtId="0" fontId="1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3" borderId="4" xfId="0" applyFont="1" applyFill="1" applyBorder="1"/>
    <xf numFmtId="0" fontId="0" fillId="3" borderId="0" xfId="0" applyFill="1" applyBorder="1"/>
    <xf numFmtId="0" fontId="0" fillId="0" borderId="0" xfId="0" applyFill="1" applyBorder="1" applyAlignment="1">
      <alignment horizontal="center"/>
    </xf>
    <xf numFmtId="0" fontId="1" fillId="3" borderId="5" xfId="0" applyFont="1" applyFill="1" applyBorder="1"/>
    <xf numFmtId="0" fontId="0" fillId="3" borderId="6" xfId="0" applyFill="1" applyBorder="1"/>
    <xf numFmtId="0" fontId="0" fillId="0" borderId="0" xfId="0" applyBorder="1"/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 vertical="top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8" fillId="5" borderId="8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7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ndard"/>
        <c:ser>
          <c:idx val="1"/>
          <c:order val="0"/>
          <c:tx>
            <c:strRef>
              <c:f>Sheet2!$C$2</c:f>
              <c:strCache>
                <c:ptCount val="1"/>
                <c:pt idx="0">
                  <c:v>Value of option</c:v>
                </c:pt>
              </c:strCache>
            </c:strRef>
          </c:tx>
          <c:val>
            <c:numRef>
              <c:f>Sheet2!$C$3:$C$52</c:f>
              <c:numCache>
                <c:formatCode>General</c:formatCode>
                <c:ptCount val="50"/>
                <c:pt idx="0">
                  <c:v>29.5669</c:v>
                </c:pt>
                <c:pt idx="1">
                  <c:v>19.056799999999999</c:v>
                </c:pt>
                <c:pt idx="2">
                  <c:v>14.783200000000001</c:v>
                </c:pt>
                <c:pt idx="3">
                  <c:v>12.379</c:v>
                </c:pt>
                <c:pt idx="4">
                  <c:v>10.805899999999999</c:v>
                </c:pt>
                <c:pt idx="5">
                  <c:v>9.6817399999999996</c:v>
                </c:pt>
                <c:pt idx="6">
                  <c:v>8.8304399999999994</c:v>
                </c:pt>
                <c:pt idx="7">
                  <c:v>8.1588399999999996</c:v>
                </c:pt>
                <c:pt idx="8">
                  <c:v>7.6125800000000003</c:v>
                </c:pt>
                <c:pt idx="9">
                  <c:v>7.1576500000000003</c:v>
                </c:pt>
                <c:pt idx="10">
                  <c:v>6.7715899999999998</c:v>
                </c:pt>
                <c:pt idx="11">
                  <c:v>6.4389200000000004</c:v>
                </c:pt>
                <c:pt idx="12">
                  <c:v>6.1485700000000003</c:v>
                </c:pt>
                <c:pt idx="13">
                  <c:v>5.8924200000000004</c:v>
                </c:pt>
                <c:pt idx="14">
                  <c:v>5.6643600000000003</c:v>
                </c:pt>
                <c:pt idx="15">
                  <c:v>5.4596900000000002</c:v>
                </c:pt>
                <c:pt idx="16">
                  <c:v>5.2747299999999999</c:v>
                </c:pt>
                <c:pt idx="17">
                  <c:v>5.10656</c:v>
                </c:pt>
                <c:pt idx="18">
                  <c:v>4.9528299999999996</c:v>
                </c:pt>
                <c:pt idx="19">
                  <c:v>4.8116099999999999</c:v>
                </c:pt>
                <c:pt idx="20">
                  <c:v>4.6813200000000004</c:v>
                </c:pt>
                <c:pt idx="21">
                  <c:v>4.5606400000000002</c:v>
                </c:pt>
                <c:pt idx="22">
                  <c:v>4.4484599999999999</c:v>
                </c:pt>
                <c:pt idx="23">
                  <c:v>4.3438400000000001</c:v>
                </c:pt>
                <c:pt idx="24">
                  <c:v>4.2459899999999999</c:v>
                </c:pt>
                <c:pt idx="25">
                  <c:v>4.15421</c:v>
                </c:pt>
                <c:pt idx="26">
                  <c:v>4.0679100000000004</c:v>
                </c:pt>
                <c:pt idx="27">
                  <c:v>3.98658</c:v>
                </c:pt>
                <c:pt idx="28">
                  <c:v>3.9097599999999999</c:v>
                </c:pt>
                <c:pt idx="29">
                  <c:v>3.8370500000000001</c:v>
                </c:pt>
                <c:pt idx="30">
                  <c:v>3.7681100000000001</c:v>
                </c:pt>
                <c:pt idx="31">
                  <c:v>3.70262</c:v>
                </c:pt>
                <c:pt idx="32">
                  <c:v>3.6403099999999999</c:v>
                </c:pt>
                <c:pt idx="33">
                  <c:v>3.58094</c:v>
                </c:pt>
                <c:pt idx="34">
                  <c:v>3.5242800000000001</c:v>
                </c:pt>
                <c:pt idx="35">
                  <c:v>3.4701399999999998</c:v>
                </c:pt>
                <c:pt idx="36">
                  <c:v>3.4183400000000002</c:v>
                </c:pt>
                <c:pt idx="37">
                  <c:v>3.3687100000000001</c:v>
                </c:pt>
                <c:pt idx="38">
                  <c:v>3.32111</c:v>
                </c:pt>
                <c:pt idx="39">
                  <c:v>3.2754099999999999</c:v>
                </c:pt>
                <c:pt idx="40">
                  <c:v>3.23149</c:v>
                </c:pt>
                <c:pt idx="41">
                  <c:v>3.1892299999999998</c:v>
                </c:pt>
                <c:pt idx="42">
                  <c:v>3.1485300000000001</c:v>
                </c:pt>
                <c:pt idx="43">
                  <c:v>3.1093099999999998</c:v>
                </c:pt>
                <c:pt idx="44">
                  <c:v>3.0714700000000001</c:v>
                </c:pt>
                <c:pt idx="45">
                  <c:v>2.9996299999999998</c:v>
                </c:pt>
                <c:pt idx="46">
                  <c:v>2.9996299999999998</c:v>
                </c:pt>
                <c:pt idx="47">
                  <c:v>2.9655</c:v>
                </c:pt>
                <c:pt idx="48">
                  <c:v>2.9324699999999999</c:v>
                </c:pt>
                <c:pt idx="49">
                  <c:v>2.90049</c:v>
                </c:pt>
              </c:numCache>
            </c:numRef>
          </c:val>
        </c:ser>
        <c:marker val="1"/>
        <c:axId val="88347008"/>
        <c:axId val="88348544"/>
      </c:lineChart>
      <c:catAx>
        <c:axId val="88347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8348544"/>
        <c:crosses val="autoZero"/>
        <c:auto val="1"/>
        <c:lblAlgn val="ctr"/>
        <c:lblOffset val="100"/>
      </c:catAx>
      <c:valAx>
        <c:axId val="883485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834700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3</xdr:row>
      <xdr:rowOff>152400</xdr:rowOff>
    </xdr:from>
    <xdr:to>
      <xdr:col>11</xdr:col>
      <xdr:colOff>609599</xdr:colOff>
      <xdr:row>16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topLeftCell="A11" zoomScale="90" zoomScaleNormal="90" workbookViewId="0">
      <selection activeCell="A15" sqref="A15:G36"/>
    </sheetView>
  </sheetViews>
  <sheetFormatPr defaultRowHeight="15"/>
  <cols>
    <col min="1" max="1" width="16.7109375" customWidth="1"/>
    <col min="2" max="2" width="8" customWidth="1"/>
    <col min="4" max="4" width="6.42578125" customWidth="1"/>
    <col min="5" max="5" width="9.85546875" customWidth="1"/>
    <col min="6" max="7" width="12.7109375" customWidth="1"/>
  </cols>
  <sheetData>
    <row r="1" spans="1:19" ht="30">
      <c r="A1" s="1" t="s">
        <v>0</v>
      </c>
    </row>
    <row r="2" spans="1:19">
      <c r="A2" s="2"/>
    </row>
    <row r="4" spans="1:19">
      <c r="F4" s="2"/>
    </row>
    <row r="5" spans="1:19" ht="15.75" thickBot="1"/>
    <row r="6" spans="1:19">
      <c r="A6" s="3" t="s">
        <v>1</v>
      </c>
      <c r="B6" s="4"/>
      <c r="D6" s="5"/>
      <c r="E6" s="6" t="s">
        <v>2</v>
      </c>
      <c r="F6" s="7"/>
      <c r="I6" s="8"/>
      <c r="J6" s="9"/>
      <c r="K6" s="8"/>
      <c r="L6" s="8"/>
      <c r="M6" s="8"/>
      <c r="N6" s="8"/>
      <c r="O6" s="8"/>
      <c r="P6" s="8"/>
    </row>
    <row r="7" spans="1:19" ht="18">
      <c r="A7" s="4" t="s">
        <v>3</v>
      </c>
      <c r="B7" s="4">
        <v>100</v>
      </c>
      <c r="D7" s="10"/>
      <c r="E7" s="11" t="s">
        <v>4</v>
      </c>
      <c r="F7" s="12"/>
      <c r="I7" s="8"/>
      <c r="J7" s="9"/>
      <c r="K7" s="9"/>
      <c r="L7" s="13"/>
      <c r="M7" s="13"/>
      <c r="N7" s="13"/>
      <c r="O7" s="13"/>
      <c r="P7" s="13"/>
    </row>
    <row r="8" spans="1:19">
      <c r="A8" s="4" t="s">
        <v>5</v>
      </c>
      <c r="B8" s="4">
        <v>100</v>
      </c>
      <c r="D8" s="14"/>
      <c r="E8" s="15"/>
      <c r="F8" s="7"/>
      <c r="I8" s="9"/>
      <c r="J8" s="8"/>
      <c r="K8" s="8"/>
      <c r="L8" s="16"/>
      <c r="M8" s="16"/>
      <c r="N8" s="16"/>
      <c r="O8" s="16"/>
      <c r="P8" s="16"/>
    </row>
    <row r="9" spans="1:19" ht="15.75" thickBot="1">
      <c r="A9" s="4" t="s">
        <v>6</v>
      </c>
      <c r="B9" s="4">
        <v>0.05</v>
      </c>
      <c r="D9" s="17" t="s">
        <v>7</v>
      </c>
      <c r="E9" s="18">
        <f>(B32-B7)+B8*EXP(-B9*B12)</f>
        <v>24.689864981632866</v>
      </c>
      <c r="F9" s="7"/>
      <c r="I9" s="9"/>
      <c r="J9" s="8"/>
      <c r="K9" s="8"/>
      <c r="L9" s="8"/>
      <c r="M9" s="8"/>
      <c r="N9" s="8"/>
      <c r="O9" s="8"/>
      <c r="P9" s="8"/>
    </row>
    <row r="10" spans="1:19">
      <c r="A10" s="4" t="s">
        <v>8</v>
      </c>
      <c r="B10" s="4">
        <v>0.2</v>
      </c>
      <c r="I10" s="9"/>
      <c r="J10" s="8"/>
      <c r="K10" s="8"/>
      <c r="L10" s="8"/>
      <c r="M10" s="8"/>
      <c r="N10" s="8"/>
      <c r="O10" s="8"/>
      <c r="P10" s="8"/>
      <c r="Q10" s="19"/>
      <c r="R10" s="19"/>
      <c r="S10" s="19"/>
    </row>
    <row r="11" spans="1:19">
      <c r="A11" s="4" t="s">
        <v>9</v>
      </c>
      <c r="B11" s="4">
        <v>1</v>
      </c>
      <c r="I11" s="9"/>
      <c r="J11" s="8"/>
      <c r="K11" s="8"/>
      <c r="L11" s="8"/>
      <c r="M11" s="8"/>
      <c r="N11" s="8"/>
      <c r="O11" s="8"/>
      <c r="P11" s="8"/>
      <c r="Q11" s="19"/>
      <c r="R11" s="19"/>
      <c r="S11" s="19"/>
    </row>
    <row r="12" spans="1:19">
      <c r="A12" s="4" t="s">
        <v>10</v>
      </c>
      <c r="B12" s="4">
        <v>1</v>
      </c>
      <c r="H12" s="20"/>
      <c r="I12" s="9"/>
      <c r="J12" s="8"/>
      <c r="K12" s="8"/>
      <c r="L12" s="8"/>
      <c r="M12" s="8"/>
      <c r="N12" s="8"/>
      <c r="O12" s="8"/>
      <c r="P12" s="8"/>
      <c r="Q12" s="21"/>
      <c r="R12" s="21"/>
      <c r="S12" s="21"/>
    </row>
    <row r="13" spans="1:19">
      <c r="A13" s="4" t="s">
        <v>11</v>
      </c>
      <c r="B13" s="4">
        <v>0</v>
      </c>
      <c r="G13" s="19"/>
      <c r="H13" s="22"/>
      <c r="I13" s="19"/>
      <c r="J13" s="19"/>
      <c r="K13" s="20"/>
      <c r="L13" s="19"/>
      <c r="M13" s="19"/>
      <c r="N13" s="19"/>
      <c r="O13" s="23"/>
      <c r="P13" s="23"/>
      <c r="Q13" s="23"/>
      <c r="R13" s="23"/>
      <c r="S13" s="23"/>
    </row>
    <row r="14" spans="1:19">
      <c r="G14" s="19"/>
      <c r="H14" s="22"/>
      <c r="I14" s="24"/>
      <c r="J14" s="19"/>
      <c r="K14" s="20"/>
      <c r="L14" s="19"/>
      <c r="M14" s="19"/>
      <c r="N14" s="19"/>
      <c r="O14" s="19"/>
      <c r="P14" s="19"/>
      <c r="Q14" s="19"/>
      <c r="R14" s="19"/>
      <c r="S14" s="19"/>
    </row>
    <row r="15" spans="1:19">
      <c r="A15" s="34" t="s">
        <v>12</v>
      </c>
      <c r="B15" s="35"/>
      <c r="C15" s="35"/>
      <c r="D15" s="35"/>
      <c r="E15" s="35"/>
      <c r="F15" s="35"/>
      <c r="G15" s="35"/>
      <c r="H15" s="22"/>
    </row>
    <row r="16" spans="1:19">
      <c r="A16" s="35" t="s">
        <v>13</v>
      </c>
      <c r="B16" s="35">
        <f>TimeToMaturity/nSteps</f>
        <v>1</v>
      </c>
      <c r="C16" s="35"/>
      <c r="D16" s="35"/>
      <c r="E16" s="35"/>
      <c r="F16" s="35"/>
      <c r="G16" s="35"/>
      <c r="H16" s="22"/>
    </row>
    <row r="17" spans="1:8">
      <c r="A17" s="35" t="s">
        <v>14</v>
      </c>
      <c r="B17" s="35">
        <f>EXP(B10*SQRT(B16))</f>
        <v>1.2214027581601699</v>
      </c>
      <c r="C17" s="36" t="s">
        <v>15</v>
      </c>
      <c r="D17" s="35"/>
      <c r="E17" s="35"/>
      <c r="F17" s="35"/>
      <c r="G17" s="35"/>
      <c r="H17" s="22"/>
    </row>
    <row r="18" spans="1:8">
      <c r="A18" s="35" t="s">
        <v>16</v>
      </c>
      <c r="B18" s="35">
        <f>1/B17</f>
        <v>0.81873075307798182</v>
      </c>
      <c r="C18" s="36" t="s">
        <v>17</v>
      </c>
      <c r="D18" s="35"/>
      <c r="E18" s="35"/>
      <c r="F18" s="35"/>
      <c r="G18" s="35"/>
      <c r="H18" s="22"/>
    </row>
    <row r="19" spans="1:8">
      <c r="A19" s="35" t="s">
        <v>18</v>
      </c>
      <c r="B19" s="37">
        <f>(EXP(B9*B16)-B18)/(B17-B18)</f>
        <v>0.57749319635612428</v>
      </c>
      <c r="C19" s="35"/>
      <c r="D19" s="35"/>
      <c r="E19" s="35"/>
      <c r="F19" s="35"/>
      <c r="G19" s="35"/>
      <c r="H19" s="19"/>
    </row>
    <row r="20" spans="1:8">
      <c r="A20" s="35" t="s">
        <v>19</v>
      </c>
      <c r="B20" s="35">
        <f>EXP(-B9*B16)</f>
        <v>0.95122942450071402</v>
      </c>
      <c r="C20" s="35"/>
      <c r="D20" s="35"/>
      <c r="E20" s="35"/>
      <c r="F20" s="35"/>
      <c r="G20" s="35"/>
      <c r="H20" s="19"/>
    </row>
    <row r="21" spans="1:8">
      <c r="A21" s="34"/>
      <c r="B21" s="35"/>
      <c r="C21" s="35"/>
      <c r="D21" s="35"/>
      <c r="E21" s="35"/>
      <c r="F21" s="35"/>
      <c r="G21" s="35"/>
    </row>
    <row r="22" spans="1:8">
      <c r="A22" s="35" t="s">
        <v>20</v>
      </c>
      <c r="B22" s="35">
        <v>0</v>
      </c>
      <c r="C22" s="35">
        <v>1</v>
      </c>
      <c r="D22" s="35">
        <v>2</v>
      </c>
      <c r="E22" s="35">
        <v>3</v>
      </c>
      <c r="F22" s="35">
        <v>4</v>
      </c>
      <c r="G22" s="35">
        <v>5</v>
      </c>
    </row>
    <row r="23" spans="1:8">
      <c r="A23" s="35" t="s">
        <v>21</v>
      </c>
      <c r="B23" s="35">
        <f t="shared" ref="B23:G23" si="0">B22*$B$16</f>
        <v>0</v>
      </c>
      <c r="C23" s="35">
        <f t="shared" si="0"/>
        <v>1</v>
      </c>
      <c r="D23" s="35">
        <f t="shared" si="0"/>
        <v>2</v>
      </c>
      <c r="E23" s="35">
        <f t="shared" si="0"/>
        <v>3</v>
      </c>
      <c r="F23" s="35">
        <f t="shared" si="0"/>
        <v>4</v>
      </c>
      <c r="G23" s="35">
        <f t="shared" si="0"/>
        <v>5</v>
      </c>
    </row>
    <row r="24" spans="1:8">
      <c r="A24" s="35"/>
      <c r="B24" s="35"/>
      <c r="C24" s="35"/>
      <c r="D24" s="35"/>
      <c r="E24" s="35"/>
      <c r="F24" s="35"/>
      <c r="G24" s="35"/>
    </row>
    <row r="25" spans="1:8">
      <c r="A25" s="35" t="s">
        <v>22</v>
      </c>
      <c r="B25" s="35">
        <f>B7</f>
        <v>100</v>
      </c>
      <c r="C25" s="35">
        <f>B25*$B$17</f>
        <v>122.14027581601698</v>
      </c>
      <c r="D25" s="35">
        <f>C25*$B$17</f>
        <v>149.18246976412703</v>
      </c>
      <c r="E25" s="35">
        <f>D25*$B$17</f>
        <v>182.2118800390509</v>
      </c>
      <c r="F25" s="35">
        <f>E25*$B$17</f>
        <v>222.55409284924676</v>
      </c>
      <c r="G25" s="35">
        <f>F25*$B$17</f>
        <v>271.82818284590451</v>
      </c>
    </row>
    <row r="26" spans="1:8">
      <c r="A26" s="35"/>
      <c r="B26" s="35"/>
      <c r="C26" s="35">
        <f>B25*$B$18</f>
        <v>81.873075307798189</v>
      </c>
      <c r="D26" s="35">
        <f>C25*$B$18</f>
        <v>100</v>
      </c>
      <c r="E26" s="35">
        <f>D25*$B$18</f>
        <v>122.14027581601698</v>
      </c>
      <c r="F26" s="35">
        <f>E25*$B$18</f>
        <v>149.18246976412703</v>
      </c>
      <c r="G26" s="35">
        <f>F25*$B$18</f>
        <v>182.2118800390509</v>
      </c>
    </row>
    <row r="27" spans="1:8">
      <c r="A27" s="35"/>
      <c r="B27" s="35"/>
      <c r="C27" s="35"/>
      <c r="D27" s="35">
        <f>C26*$B$18</f>
        <v>67.032004603563934</v>
      </c>
      <c r="E27" s="35">
        <f>D26*$B$18</f>
        <v>81.873075307798189</v>
      </c>
      <c r="F27" s="35">
        <f>E26*$B$18</f>
        <v>100</v>
      </c>
      <c r="G27" s="35">
        <f>F26*$B$18</f>
        <v>122.14027581601698</v>
      </c>
    </row>
    <row r="28" spans="1:8">
      <c r="A28" s="35"/>
      <c r="B28" s="35"/>
      <c r="C28" s="35"/>
      <c r="D28" s="35"/>
      <c r="E28" s="35">
        <f>D27*$B$18</f>
        <v>54.881163609402641</v>
      </c>
      <c r="F28" s="35">
        <f>E27*$B$18</f>
        <v>67.032004603563934</v>
      </c>
      <c r="G28" s="35">
        <f>F27*$B$18</f>
        <v>81.873075307798189</v>
      </c>
    </row>
    <row r="29" spans="1:8">
      <c r="A29" s="35"/>
      <c r="B29" s="35"/>
      <c r="C29" s="35"/>
      <c r="D29" s="35"/>
      <c r="E29" s="35"/>
      <c r="F29" s="35">
        <f>E28*$B$18</f>
        <v>44.932896411722155</v>
      </c>
      <c r="G29" s="35">
        <f>F28*$B$18</f>
        <v>54.881163609402641</v>
      </c>
    </row>
    <row r="30" spans="1:8">
      <c r="A30" s="35"/>
      <c r="B30" s="35"/>
      <c r="C30" s="35"/>
      <c r="D30" s="35"/>
      <c r="E30" s="35"/>
      <c r="F30" s="35"/>
      <c r="G30" s="35">
        <f>F29*$B$18</f>
        <v>36.787944117144228</v>
      </c>
    </row>
    <row r="31" spans="1:8">
      <c r="A31" s="35"/>
      <c r="B31" s="35"/>
      <c r="C31" s="35"/>
      <c r="D31" s="35"/>
      <c r="E31" s="35"/>
      <c r="F31" s="35"/>
      <c r="G31" s="35"/>
    </row>
    <row r="32" spans="1:8">
      <c r="A32" s="35" t="s">
        <v>23</v>
      </c>
      <c r="B32" s="35">
        <f>($B$19*C32+(1-$B$19)*C33)*$B$20</f>
        <v>29.566922531561467</v>
      </c>
      <c r="C32" s="35">
        <f>($B$19*D32+(1-$B$19)*D33)*$B$20</f>
        <v>44.030026690773276</v>
      </c>
      <c r="D32" s="35">
        <f>($B$19*E32+(1-$B$19)*E33)*$B$20</f>
        <v>64.288413645135705</v>
      </c>
      <c r="E32" s="35">
        <f>($B$19*F32+(1-$B$19)*F33)*$B$20</f>
        <v>91.728138235454963</v>
      </c>
      <c r="F32" s="35">
        <f>($B$19*G32+(1-$B$19)*G33)*$B$20</f>
        <v>127.43115039917537</v>
      </c>
      <c r="G32" s="35">
        <f t="shared" ref="G32:G37" si="1">MAX(0,(G25-$B$8))</f>
        <v>171.82818284590451</v>
      </c>
    </row>
    <row r="33" spans="1:7">
      <c r="A33" s="35"/>
      <c r="B33" s="35"/>
      <c r="C33" s="35">
        <f>($B$19*D33+(1-$B$19)*D34)*$B$20</f>
        <v>13.386317493922913</v>
      </c>
      <c r="D33" s="35">
        <f>($B$19*E33+(1-$B$19)*E34)*$B$20</f>
        <v>21.683373780183452</v>
      </c>
      <c r="E33" s="35">
        <f>($B$19*F33+(1-$B$19)*F34)*$B$20</f>
        <v>34.584473493885383</v>
      </c>
      <c r="F33" s="35">
        <f>($B$19*G33+(1-$B$19)*G34)*$B$20</f>
        <v>54.059527314055643</v>
      </c>
      <c r="G33" s="35">
        <f t="shared" si="1"/>
        <v>82.211880039050897</v>
      </c>
    </row>
    <row r="34" spans="1:7">
      <c r="A34" s="35"/>
      <c r="B34" s="35"/>
      <c r="C34" s="35"/>
      <c r="D34" s="35">
        <f>($B$19*E34+(1-$B$19)*E35)*$B$20</f>
        <v>3.6701132923724207</v>
      </c>
      <c r="E34" s="35">
        <f>($B$19*F34+(1-$B$19)*F35)*$B$20</f>
        <v>6.6810900094436363</v>
      </c>
      <c r="F34" s="35">
        <f>($B$19*G34+(1-$B$19)*G35)*$B$20</f>
        <v>12.162284964623943</v>
      </c>
      <c r="G34" s="35">
        <f t="shared" si="1"/>
        <v>22.140275816016981</v>
      </c>
    </row>
    <row r="35" spans="1:7">
      <c r="A35" s="35"/>
      <c r="B35" s="35"/>
      <c r="C35" s="35"/>
      <c r="D35" s="35"/>
      <c r="E35" s="35">
        <f>($B$19*F35+(1-$B$19)*F36)*$B$20</f>
        <v>0</v>
      </c>
      <c r="F35" s="35">
        <f>($B$19*G35+(1-$B$19)*G36)*$B$20</f>
        <v>0</v>
      </c>
      <c r="G35" s="35">
        <f t="shared" si="1"/>
        <v>0</v>
      </c>
    </row>
    <row r="36" spans="1:7">
      <c r="A36" s="35"/>
      <c r="B36" s="35"/>
      <c r="C36" s="35"/>
      <c r="D36" s="35"/>
      <c r="E36" s="35"/>
      <c r="F36" s="35">
        <f>($B$19*G36+(1-$B$19)*G37)*$B$20</f>
        <v>0</v>
      </c>
      <c r="G36" s="35">
        <f t="shared" si="1"/>
        <v>0</v>
      </c>
    </row>
    <row r="37" spans="1:7" ht="15.75" thickBot="1">
      <c r="A37" s="25"/>
      <c r="B37" s="26"/>
      <c r="C37" s="26"/>
      <c r="D37" s="26"/>
      <c r="E37" s="26"/>
      <c r="F37" s="26"/>
      <c r="G37" s="27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2"/>
  <sheetViews>
    <sheetView topLeftCell="B1" workbookViewId="0">
      <selection activeCell="C52" sqref="B2:C52"/>
    </sheetView>
  </sheetViews>
  <sheetFormatPr defaultRowHeight="15"/>
  <cols>
    <col min="2" max="2" width="9.28515625" bestFit="1" customWidth="1"/>
    <col min="3" max="3" width="9.5703125" bestFit="1" customWidth="1"/>
  </cols>
  <sheetData>
    <row r="1" spans="2:3" ht="15.75" thickBot="1"/>
    <row r="2" spans="2:3" ht="32.25" thickBot="1">
      <c r="B2" s="28" t="s">
        <v>24</v>
      </c>
      <c r="C2" s="29" t="s">
        <v>25</v>
      </c>
    </row>
    <row r="3" spans="2:3" ht="16.5" thickBot="1">
      <c r="B3" s="30">
        <v>1</v>
      </c>
      <c r="C3" s="32">
        <v>29.5669</v>
      </c>
    </row>
    <row r="4" spans="2:3" ht="16.5" thickBot="1">
      <c r="B4" s="30">
        <v>2</v>
      </c>
      <c r="C4" s="33">
        <v>19.056799999999999</v>
      </c>
    </row>
    <row r="5" spans="2:3" ht="16.5" thickBot="1">
      <c r="B5" s="30">
        <v>3</v>
      </c>
      <c r="C5" s="33">
        <v>14.783200000000001</v>
      </c>
    </row>
    <row r="6" spans="2:3" ht="16.5" thickBot="1">
      <c r="B6" s="30">
        <v>4</v>
      </c>
      <c r="C6" s="33">
        <v>12.379</v>
      </c>
    </row>
    <row r="7" spans="2:3" ht="16.5" thickBot="1">
      <c r="B7" s="30">
        <v>5</v>
      </c>
      <c r="C7" s="33">
        <v>10.805899999999999</v>
      </c>
    </row>
    <row r="8" spans="2:3" ht="16.5" thickBot="1">
      <c r="B8" s="30">
        <v>6</v>
      </c>
      <c r="C8" s="33">
        <v>9.6817399999999996</v>
      </c>
    </row>
    <row r="9" spans="2:3" ht="16.5" thickBot="1">
      <c r="B9" s="30">
        <v>7</v>
      </c>
      <c r="C9" s="33">
        <v>8.8304399999999994</v>
      </c>
    </row>
    <row r="10" spans="2:3" ht="16.5" thickBot="1">
      <c r="B10" s="30">
        <v>8</v>
      </c>
      <c r="C10" s="33">
        <v>8.1588399999999996</v>
      </c>
    </row>
    <row r="11" spans="2:3" ht="16.5" thickBot="1">
      <c r="B11" s="30">
        <v>9</v>
      </c>
      <c r="C11" s="33">
        <v>7.6125800000000003</v>
      </c>
    </row>
    <row r="12" spans="2:3" ht="16.5" thickBot="1">
      <c r="B12" s="30">
        <v>10</v>
      </c>
      <c r="C12" s="33">
        <v>7.1576500000000003</v>
      </c>
    </row>
    <row r="13" spans="2:3" ht="16.5" thickBot="1">
      <c r="B13" s="31">
        <v>11</v>
      </c>
      <c r="C13" s="32">
        <v>6.7715899999999998</v>
      </c>
    </row>
    <row r="14" spans="2:3" ht="16.5" thickBot="1">
      <c r="B14" s="30">
        <v>12</v>
      </c>
      <c r="C14" s="33">
        <v>6.4389200000000004</v>
      </c>
    </row>
    <row r="15" spans="2:3" ht="16.5" thickBot="1">
      <c r="B15" s="30">
        <v>13</v>
      </c>
      <c r="C15" s="33">
        <v>6.1485700000000003</v>
      </c>
    </row>
    <row r="16" spans="2:3" ht="16.5" thickBot="1">
      <c r="B16" s="30">
        <v>14</v>
      </c>
      <c r="C16" s="33">
        <v>5.8924200000000004</v>
      </c>
    </row>
    <row r="17" spans="2:3" ht="16.5" thickBot="1">
      <c r="B17" s="30">
        <v>15</v>
      </c>
      <c r="C17" s="33">
        <v>5.6643600000000003</v>
      </c>
    </row>
    <row r="18" spans="2:3" ht="16.5" thickBot="1">
      <c r="B18" s="30">
        <v>16</v>
      </c>
      <c r="C18" s="33">
        <v>5.4596900000000002</v>
      </c>
    </row>
    <row r="19" spans="2:3" ht="16.5" thickBot="1">
      <c r="B19" s="30">
        <v>17</v>
      </c>
      <c r="C19" s="33">
        <v>5.2747299999999999</v>
      </c>
    </row>
    <row r="20" spans="2:3" ht="16.5" thickBot="1">
      <c r="B20" s="30">
        <v>18</v>
      </c>
      <c r="C20" s="33">
        <v>5.10656</v>
      </c>
    </row>
    <row r="21" spans="2:3" ht="16.5" thickBot="1">
      <c r="B21" s="30">
        <v>19</v>
      </c>
      <c r="C21" s="33">
        <v>4.9528299999999996</v>
      </c>
    </row>
    <row r="22" spans="2:3" ht="16.5" thickBot="1">
      <c r="B22" s="30">
        <v>20</v>
      </c>
      <c r="C22" s="33">
        <v>4.8116099999999999</v>
      </c>
    </row>
    <row r="23" spans="2:3" ht="16.5" thickBot="1">
      <c r="B23" s="31">
        <v>21</v>
      </c>
      <c r="C23" s="32">
        <v>4.6813200000000004</v>
      </c>
    </row>
    <row r="24" spans="2:3" ht="16.5" thickBot="1">
      <c r="B24" s="30">
        <v>22</v>
      </c>
      <c r="C24" s="33">
        <v>4.5606400000000002</v>
      </c>
    </row>
    <row r="25" spans="2:3" ht="16.5" thickBot="1">
      <c r="B25" s="30">
        <v>23</v>
      </c>
      <c r="C25" s="33">
        <v>4.4484599999999999</v>
      </c>
    </row>
    <row r="26" spans="2:3" ht="16.5" thickBot="1">
      <c r="B26" s="30">
        <v>24</v>
      </c>
      <c r="C26" s="33">
        <v>4.3438400000000001</v>
      </c>
    </row>
    <row r="27" spans="2:3" ht="16.5" thickBot="1">
      <c r="B27" s="30">
        <v>25</v>
      </c>
      <c r="C27" s="33">
        <v>4.2459899999999999</v>
      </c>
    </row>
    <row r="28" spans="2:3" ht="16.5" thickBot="1">
      <c r="B28" s="30">
        <v>26</v>
      </c>
      <c r="C28" s="33">
        <v>4.15421</v>
      </c>
    </row>
    <row r="29" spans="2:3" ht="16.5" thickBot="1">
      <c r="B29" s="30">
        <v>27</v>
      </c>
      <c r="C29" s="33">
        <v>4.0679100000000004</v>
      </c>
    </row>
    <row r="30" spans="2:3" ht="16.5" thickBot="1">
      <c r="B30" s="30">
        <v>28</v>
      </c>
      <c r="C30" s="33">
        <v>3.98658</v>
      </c>
    </row>
    <row r="31" spans="2:3" ht="16.5" thickBot="1">
      <c r="B31" s="30">
        <v>29</v>
      </c>
      <c r="C31" s="33">
        <v>3.9097599999999999</v>
      </c>
    </row>
    <row r="32" spans="2:3" ht="16.5" thickBot="1">
      <c r="B32" s="30">
        <v>30</v>
      </c>
      <c r="C32" s="33">
        <v>3.8370500000000001</v>
      </c>
    </row>
    <row r="33" spans="2:3" ht="16.5" thickBot="1">
      <c r="B33" s="31">
        <v>31</v>
      </c>
      <c r="C33" s="32">
        <v>3.7681100000000001</v>
      </c>
    </row>
    <row r="34" spans="2:3" ht="16.5" thickBot="1">
      <c r="B34" s="30">
        <v>32</v>
      </c>
      <c r="C34" s="33">
        <v>3.70262</v>
      </c>
    </row>
    <row r="35" spans="2:3" ht="16.5" thickBot="1">
      <c r="B35" s="30">
        <v>33</v>
      </c>
      <c r="C35" s="33">
        <v>3.6403099999999999</v>
      </c>
    </row>
    <row r="36" spans="2:3" ht="16.5" thickBot="1">
      <c r="B36" s="30">
        <v>34</v>
      </c>
      <c r="C36" s="33">
        <v>3.58094</v>
      </c>
    </row>
    <row r="37" spans="2:3" ht="16.5" thickBot="1">
      <c r="B37" s="30">
        <v>35</v>
      </c>
      <c r="C37" s="33">
        <v>3.5242800000000001</v>
      </c>
    </row>
    <row r="38" spans="2:3" ht="16.5" thickBot="1">
      <c r="B38" s="30">
        <v>36</v>
      </c>
      <c r="C38" s="33">
        <v>3.4701399999999998</v>
      </c>
    </row>
    <row r="39" spans="2:3" ht="16.5" thickBot="1">
      <c r="B39" s="30">
        <v>37</v>
      </c>
      <c r="C39" s="33">
        <v>3.4183400000000002</v>
      </c>
    </row>
    <row r="40" spans="2:3" ht="16.5" thickBot="1">
      <c r="B40" s="30">
        <v>38</v>
      </c>
      <c r="C40" s="33">
        <v>3.3687100000000001</v>
      </c>
    </row>
    <row r="41" spans="2:3" ht="16.5" thickBot="1">
      <c r="B41" s="30">
        <v>39</v>
      </c>
      <c r="C41" s="33">
        <v>3.32111</v>
      </c>
    </row>
    <row r="42" spans="2:3" ht="16.5" thickBot="1">
      <c r="B42" s="30">
        <v>40</v>
      </c>
      <c r="C42" s="33">
        <v>3.2754099999999999</v>
      </c>
    </row>
    <row r="43" spans="2:3" ht="16.5" thickBot="1">
      <c r="B43" s="31">
        <v>41</v>
      </c>
      <c r="C43" s="32">
        <v>3.23149</v>
      </c>
    </row>
    <row r="44" spans="2:3" ht="16.5" thickBot="1">
      <c r="B44" s="30">
        <v>42</v>
      </c>
      <c r="C44" s="33">
        <v>3.1892299999999998</v>
      </c>
    </row>
    <row r="45" spans="2:3" ht="16.5" thickBot="1">
      <c r="B45" s="30">
        <v>43</v>
      </c>
      <c r="C45" s="33">
        <v>3.1485300000000001</v>
      </c>
    </row>
    <row r="46" spans="2:3" ht="16.5" thickBot="1">
      <c r="B46" s="30">
        <v>44</v>
      </c>
      <c r="C46" s="33">
        <v>3.1093099999999998</v>
      </c>
    </row>
    <row r="47" spans="2:3" ht="16.5" thickBot="1">
      <c r="B47" s="30">
        <v>45</v>
      </c>
      <c r="C47" s="33">
        <v>3.0714700000000001</v>
      </c>
    </row>
    <row r="48" spans="2:3" ht="16.5" thickBot="1">
      <c r="B48" s="30">
        <v>46</v>
      </c>
      <c r="C48" s="33">
        <v>2.9996299999999998</v>
      </c>
    </row>
    <row r="49" spans="2:3" ht="16.5" thickBot="1">
      <c r="B49" s="30">
        <v>47</v>
      </c>
      <c r="C49" s="33">
        <v>2.9996299999999998</v>
      </c>
    </row>
    <row r="50" spans="2:3" ht="16.5" thickBot="1">
      <c r="B50" s="30">
        <v>48</v>
      </c>
      <c r="C50" s="33">
        <v>2.9655</v>
      </c>
    </row>
    <row r="51" spans="2:3" ht="16.5" thickBot="1">
      <c r="B51" s="30">
        <v>49</v>
      </c>
      <c r="C51" s="33">
        <v>2.9324699999999999</v>
      </c>
    </row>
    <row r="52" spans="2:3" ht="16.5" thickBot="1">
      <c r="B52" s="30">
        <v>50</v>
      </c>
      <c r="C52" s="33">
        <v>2.90049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nSteps</vt:lpstr>
      <vt:lpstr>TimeToMaturity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computational maths</dc:creator>
  <cp:lastModifiedBy/>
  <dcterms:created xsi:type="dcterms:W3CDTF">2006-09-16T00:00:00Z</dcterms:created>
  <dcterms:modified xsi:type="dcterms:W3CDTF">2017-03-10T09:52:05Z</dcterms:modified>
</cp:coreProperties>
</file>